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<sst xmlns="http://schemas.openxmlformats.org/spreadsheetml/2006/main" count="704" uniqueCount="366">
  <si>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</si>
  <si>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</si>
  <si>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</si>
  <si>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</si>
  <si>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</si>
  <si>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</si>
  <si>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</si>
  <si>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</si>
  <si>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</si>
  <si>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</si>
  <si>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</si>
  <si>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</si>
  <si>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</si>
  <si>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</si>
  <si>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</si>
  <si>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</si>
  <si>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</si>
  <si>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</si>
  <si>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</si>
  <si>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</si>
  <si>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</si>
  <si>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</si>
  <si>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</si>
  <si>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</si>
  <si>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</si>
  <si>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</si>
  <si>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</si>
  <si>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</si>
  <si>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</si>
  <si>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</si>
  <si>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</si>
  <si>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</si>
  <si>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</si>
  <si>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</si>
  <si>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</si>
  <si>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</si>
  <si>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</si>
  <si>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</si>
  <si>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</si>
  <si>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</si>
  <si>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</si>
  <si>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</si>
  <si>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</si>
  <si>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</si>
  <si>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</si>
  <si>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</si>
  <si>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</si>
  <si>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</si>
  <si>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</si>
  <si>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</si>
  <si>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</si>
  <si>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</si>
  <si>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</si>
  <si>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</si>
  <si>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</si>
  <si>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</si>
  <si>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</si>
  <si>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</si>
  <si>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</si>
  <si>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</si>
  <si>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</si>
  <si>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</si>
  <si>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</si>
  <si>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</si>
  <si>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</si>
  <si>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</si>
  <si>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</si>
  <si>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</si>
  <si>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</si>
  <si>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</si>
  <si>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</si>
  <si>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</si>
  <si>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</si>
  <si>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</si>
  <si>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</si>
  <si>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</si>
  <si>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</si>
  <si>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</si>
  <si>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</si>
  <si>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</si>
  <si>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</si>
  <si>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</si>
  <si>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</si>
  <si>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</si>
  <si>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</si>
  <si>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</si>
  <si>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</si>
  <si>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</si>
  <si>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</si>
  <si>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</si>
  <si>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</si>
  <si>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</si>
  <si>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</si>
  <si>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</si>
  <si>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</si>
  <si>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</si>
  <si>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</si>
  <si>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</si>
  <si>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</si>
  <si>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</si>
  <si>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</si>
  <si>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</si>
  <si>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</si>
  <si>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</si>
  <si>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</si>
  <si>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</si>
  <si>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</si>
  <si>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</si>
  <si>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</si>
  <si>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</si>
  <si>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</si>
  <si>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</si>
  <si>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</si>
  <si>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</si>
  <si>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</si>
  <si>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</si>
  <si>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</si>
  <si>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</si>
  <si>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</si>
  <si>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</si>
  <si>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</si>
  <si>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</si>
  <si>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</si>
  <si>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</si>
  <si>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</si>
  <si>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</si>
  <si>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</si>
  <si>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</si>
  <si>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</si>
  <si>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</si>
  <si>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</si>
  <si>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</si>
  <si>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</si>
  <si>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</si>
  <si>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</si>
  <si>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</si>
  <si>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</si>
  <si>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</si>
  <si>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</si>
  <si>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</si>
  <si>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</si>
  <si>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</si>
  <si>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</si>
  <si>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</si>
  <si>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</si>
  <si>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</si>
  <si>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</si>
  <si>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</si>
  <si>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</si>
  <si>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</si>
  <si>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</si>
  <si>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</si>
  <si>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</si>
  <si>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</si>
  <si>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</si>
  <si>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</si>
  <si>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</si>
  <si>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</si>
  <si>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</si>
  <si>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</si>
  <si>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</si>
  <si>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</si>
  <si>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</si>
  <si>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</si>
  <si>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</si>
  <si>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</si>
  <si>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</si>
  <si>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</si>
  <si>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</si>
  <si>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</si>
  <si>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</si>
  <si>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</si>
  <si>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</si>
  <si>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</si>
  <si>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</si>
  <si>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</si>
  <si>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</si>
  <si>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</si>
  <si>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</si>
  <si>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</si>
  <si>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</si>
  <si>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</si>
  <si>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</si>
  <si>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</si>
  <si>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</si>
  <si>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</si>
  <si>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</si>
  <si>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</si>
  <si>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</si>
  <si>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</si>
  <si>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</si>
  <si>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</si>
  <si>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</si>
  <si>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</si>
  <si>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</si>
  <si>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</si>
  <si>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</si>
  <si>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</si>
  <si>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</si>
  <si>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</si>
  <si>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</si>
  <si>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</si>
  <si>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</si>
  <si>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</si>
  <si>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</si>
  <si>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</si>
  <si>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</si>
  <si>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</si>
  <si>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</si>
  <si>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</si>
  <si>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</si>
  <si>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</si>
  <si>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</si>
  <si>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</si>
  <si>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</si>
  <si>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</si>
  <si>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</si>
  <si>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</si>
  <si>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</si>
  <si>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</si>
  <si>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</si>
  <si>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</si>
  <si>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</si>
  <si>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</si>
  <si>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</si>
  <si>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</si>
  <si>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</si>
  <si>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</si>
  <si>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</si>
  <si>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</si>
  <si>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</si>
  <si>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</si>
  <si>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</si>
  <si>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</si>
  <si>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</si>
  <si>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</si>
  <si>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</si>
  <si>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</si>
  <si>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</si>
  <si>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</si>
  <si>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</si>
  <si>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</si>
  <si>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</si>
  <si>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</si>
  <si>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</si>
  <si>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</si>
  <si>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</si>
  <si>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</si>
  <si>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</si>
  <si>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</si>
  <si>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</si>
  <si>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</si>
  <si>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</si>
  <si>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</si>
  <si>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</si>
  <si>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</si>
  <si>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</si>
  <si>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</si>
  <si>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</si>
  <si>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</si>
  <si>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</si>
  <si>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</si>
  <si>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</si>
  <si>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</si>
  <si>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</si>
  <si>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</si>
  <si>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</si>
  <si>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</si>
  <si>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</si>
  <si>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</si>
  <si>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</si>
  <si>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</si>
  <si>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</si>
  <si>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</si>
  <si>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</si>
  <si>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</si>
  <si>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</si>
  <si>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</si>
  <si>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</si>
  <si>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</si>
  <si>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</si>
  <si>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</si>
  <si>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</si>
  <si>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</si>
  <si>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</si>
  <si>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</si>
  <si>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</si>
  <si>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</si>
  <si>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</si>
  <si>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</si>
  <si>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</si>
  <si>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</si>
  <si>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</si>
  <si>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</si>
  <si>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</si>
  <si>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</si>
  <si>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</si>
  <si>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</si>
  <si>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</si>
  <si>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</si>
  <si>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</si>
  <si>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</si>
  <si>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</si>
  <si>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</si>
  <si>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</si>
  <si>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</si>
  <si>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</si>
  <si>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</si>
  <si>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</si>
  <si>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</si>
  <si>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</si>
  <si>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</si>
  <si>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</si>
  <si>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</si>
  <si>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</si>
  <si>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</si>
  <si>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</si>
  <si>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</si>
  <si>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</si>
  <si>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</si>
  <si>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</si>
  <si>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</si>
  <si>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</si>
  <si>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</si>
  <si>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</si>
  <si>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</si>
  <si>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</si>
  <si>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</si>
  <si>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</si>
  <si>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</si>
  <si>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</si>
  <si>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</si>
  <si>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</si>
  <si>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</si>
  <si>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</si>
  <si>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</si>
  <si>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</si>
  <si>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</si>
  <si>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</si>
  <si>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</si>
  <si>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</si>
  <si>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</si>
  <si>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</si>
  <si>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</si>
  <si>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</si>
  <si>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</si>
  <si>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</si>
  <si>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</si>
  <si>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</si>
  <si>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</si>
  <si>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</si>
  <si>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</si>
  <si>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</si>
  <si>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</si>
  <si>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</si>
  <si>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</si>
  <si>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</si>
  <si>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</si>
  <si>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</si>
  <si>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</si>
  <si>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</si>
  <si>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</si>
  <si>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</si>
  <si>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</si>
  <si>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"20"  лютого  2021 р.</t>
  </si>
  <si>
    <r>
      <t>"</t>
    </r>
    <r>
      <rPr>
        <u val="single"/>
        <sz val="20"/>
        <rFont val="Arial Cyr"/>
        <family val="0"/>
      </rPr>
      <t xml:space="preserve">    19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</si>
</sst>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1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7.emf" /><Relationship Id="rId7" Type="http://schemas.openxmlformats.org/officeDocument/2006/relationships/image" Target="../media/image2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0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19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28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74.30587500000003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97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292</v>
      </c>
      <c r="N21" s="76"/>
      <c r="O21" s="68" t="s">
        <v>66</v>
      </c>
      <c r="P21" s="67" t="s">
        <v>319</v>
      </c>
      <c r="Q21" s="68" t="s">
        <v>236</v>
      </c>
      <c r="R21" s="67" t="s">
        <v>344</v>
      </c>
      <c r="S21" s="67" t="s">
        <v>11</v>
      </c>
      <c r="T21" s="67" t="s">
        <v>286</v>
      </c>
      <c r="U21" s="67"/>
      <c r="V21" s="67"/>
      <c r="W21" s="67" t="s">
        <v>235</v>
      </c>
      <c r="X21" s="67" t="s">
        <v>9</v>
      </c>
      <c r="Y21" s="76"/>
      <c r="Z21" s="68" t="s">
        <v>79</v>
      </c>
      <c r="AA21" s="67" t="s">
        <v>113</v>
      </c>
      <c r="AB21" s="67" t="s">
        <v>225</v>
      </c>
      <c r="AC21" s="67" t="s">
        <v>106</v>
      </c>
      <c r="AD21" s="67" t="s">
        <v>11</v>
      </c>
      <c r="AE21" s="67" t="s">
        <v>108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70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70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70">
        <f t="shared" si="1"/>
        <v>28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216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tr">
        <f>IF(обед3="хліб житній",DU2,(IF(обед3="хліб пшеничний",DT2,(VLOOKUP(обед3,таб,67,FALSE)))))</f>
        <v>75/50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51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0.171</v>
      </c>
      <c r="AJ37" s="173"/>
      <c r="AK37" s="160">
        <f>SUM(G38:AG38)</f>
        <v>4.788</v>
      </c>
      <c r="AL37" s="161"/>
      <c r="AM37" s="317">
        <f>IF(AK37=0,0,AX117)</f>
        <v>57.16</v>
      </c>
      <c r="AN37" s="315">
        <f>AK37*AM37</f>
        <v>273.68208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1.428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2">
        <f>VLOOKUP(завтрак8,таб,10,FALSE)</f>
        <v>0</v>
      </c>
      <c r="O41" s="30"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0.05000000000000001</v>
      </c>
      <c r="AJ41" s="173"/>
      <c r="AK41" s="160">
        <f>SUM(G42:AG42)</f>
        <v>1.4000000000000004</v>
      </c>
      <c r="AL41" s="161"/>
      <c r="AM41" s="317">
        <f>IF(AK41=0,0,AZ117)</f>
        <v>165.332</v>
      </c>
      <c r="AN41" s="315">
        <f>AK41*AM41</f>
        <v>231.46480000000005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0.28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/>
      <c r="N42" s="73">
        <f t="shared" si="26"/>
      </c>
      <c r="O42" s="48">
        <f aca="true" t="shared" si="27" ref="O42:T42">IF(O41=0,"",обідл*O41/1000)</f>
        <v>0.224</v>
      </c>
      <c r="P42" s="46">
        <f t="shared" si="27"/>
        <v>0.14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0.056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5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0.56</v>
      </c>
      <c r="AL47" s="161"/>
      <c r="AM47" s="317">
        <f>IF(AK47=0,0,BC117)</f>
        <v>44</v>
      </c>
      <c r="AN47" s="315">
        <f>AK47*AM47</f>
        <v>24.64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3">
        <f t="shared" si="35"/>
      </c>
      <c r="O48" s="48">
        <f aca="true" t="shared" si="36" ref="O48:T48">IF(O47=0,"",обідл*O47/1000)</f>
        <v>0.224</v>
      </c>
      <c r="P48" s="46">
        <f t="shared" si="36"/>
      </c>
      <c r="Q48" s="47">
        <f t="shared" si="36"/>
        <v>0.14</v>
      </c>
      <c r="R48" s="46">
        <f t="shared" si="36"/>
        <v>0.056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0.112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0.29700000000000004</v>
      </c>
      <c r="AJ49" s="173"/>
      <c r="AK49" s="160">
        <f>SUM(G50:AG50)</f>
        <v>8.316</v>
      </c>
      <c r="AL49" s="161"/>
      <c r="AM49" s="317">
        <f>IF(AK49=0,0,BD117)</f>
        <v>18.8</v>
      </c>
      <c r="AN49" s="315">
        <f>AK49*AM49</f>
        <v>156.34080000000003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4.2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/>
      <c r="N50" s="73">
        <f t="shared" si="38"/>
      </c>
      <c r="O50" s="50">
        <f aca="true" t="shared" si="39" ref="O50:T50">IF(O49=0,"",обідл*O49/1000)</f>
      </c>
      <c r="P50" s="45">
        <f t="shared" si="39"/>
        <v>0.896</v>
      </c>
      <c r="Q50" s="49">
        <f t="shared" si="39"/>
        <v>0.42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</v>
      </c>
      <c r="AJ53" s="173"/>
      <c r="AK53" s="160">
        <f>SUM(G54:AG54)</f>
        <v>5.824</v>
      </c>
      <c r="AL53" s="161"/>
      <c r="AM53" s="317">
        <f>IF(AK53=0,0,BF117)</f>
        <v>24.53</v>
      </c>
      <c r="AN53" s="315">
        <f>AK53*AM53</f>
        <v>142.86272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0.7</v>
      </c>
      <c r="AL55" s="161"/>
      <c r="AM55" s="317">
        <f>IF(AK55=0,0,BG117)</f>
        <v>63.86</v>
      </c>
      <c r="AN55" s="315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3">
        <f t="shared" si="47"/>
      </c>
      <c r="O56" s="48">
        <f aca="true" t="shared" si="48" ref="O56:T56">IF(O55=0,"",обідл*O55/1000)</f>
        <v>0.7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0.56</v>
      </c>
      <c r="AL59" s="161"/>
      <c r="AM59" s="317">
        <f>IF(AK59=0,0,BI117)</f>
        <v>128</v>
      </c>
      <c r="AN59" s="315">
        <f>AK59*AM59</f>
        <v>71.68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/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</v>
      </c>
      <c r="AJ61" s="173"/>
      <c r="AK61" s="234">
        <f>SUM(G62:AG62)</f>
        <v>28</v>
      </c>
      <c r="AL61" s="235"/>
      <c r="AM61" s="317">
        <f>IF(AK61=0,0,BJ117)</f>
        <v>2.7</v>
      </c>
      <c r="AN61" s="315">
        <f>AK61*AM61</f>
        <v>75.60000000000001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6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0.049999999999999996</v>
      </c>
      <c r="AJ65" s="173"/>
      <c r="AK65" s="160">
        <f>SUM(G66:AG66)</f>
        <v>1.4</v>
      </c>
      <c r="AL65" s="161"/>
      <c r="AM65" s="317">
        <f>IF(AK65=0,0,BL117)</f>
        <v>11.4</v>
      </c>
      <c r="AN65" s="315">
        <f>AK65*AM65</f>
        <v>15.959999999999999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3">
        <f t="shared" si="62"/>
      </c>
      <c r="O66" s="48">
        <f aca="true" t="shared" si="63" ref="O66:T66">IF(O65=0,"",обідл*O65/1000)</f>
        <v>0.084</v>
      </c>
      <c r="P66" s="46">
        <f t="shared" si="63"/>
      </c>
      <c r="Q66" s="47">
        <f t="shared" si="63"/>
        <v>0.168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1.148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0.049999999999999996</v>
      </c>
      <c r="AJ73" s="173"/>
      <c r="AK73" s="160">
        <f>SUM(G74:AG74)</f>
        <v>1.4</v>
      </c>
      <c r="AL73" s="161"/>
      <c r="AM73" s="317">
        <f>IF(AK73=0,0,BP117)</f>
        <v>11.25</v>
      </c>
      <c r="AN73" s="315">
        <f>AK73*AM73</f>
        <v>15.749999999999998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1.4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10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0.01</v>
      </c>
      <c r="AJ83" s="173"/>
      <c r="AK83" s="160">
        <f>SUM(G84:AG84)</f>
        <v>0.28</v>
      </c>
      <c r="AL83" s="161"/>
      <c r="AM83" s="317">
        <f>IF(AK83=0,0,BR117)</f>
        <v>24.1</v>
      </c>
      <c r="AN83" s="315">
        <f>AK83*AM83</f>
        <v>6.748000000000001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  <v>0.28</v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25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0.024999999999999998</v>
      </c>
      <c r="AJ85" s="173"/>
      <c r="AK85" s="160">
        <f>SUM(G86:AG86)</f>
        <v>0.7</v>
      </c>
      <c r="AL85" s="161"/>
      <c r="AM85" s="317">
        <f>IF(AK85=0,0,BS117)</f>
        <v>17</v>
      </c>
      <c r="AN85" s="315">
        <f>AK85*AM85</f>
        <v>11.899999999999999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  <v>0.7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13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1.9600000000000002</v>
      </c>
      <c r="AL97" s="161"/>
      <c r="AM97" s="317">
        <f>IF(AK97=0,0,BW117)</f>
        <v>21</v>
      </c>
      <c r="AN97" s="315">
        <f>AK97*AM97</f>
        <v>41.160000000000004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/>
      <c r="N98" s="73">
        <f t="shared" si="107"/>
      </c>
      <c r="O98" s="48">
        <f aca="true" t="shared" si="108" ref="O98:V98">IF(O97=0,"",обідл*O97/1000)</f>
        <v>0.14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0.364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0.056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0.56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0.015</v>
      </c>
      <c r="AJ101" s="173"/>
      <c r="AK101" s="160">
        <f>SUM(G102:AG102)</f>
        <v>0.42</v>
      </c>
      <c r="AL101" s="161"/>
      <c r="AM101" s="317">
        <f>IF(AK101=0,0,BY117)</f>
        <v>35</v>
      </c>
      <c r="AN101" s="315">
        <f>AK101*AM101</f>
        <v>14.7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0.42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0.56</v>
      </c>
      <c r="AL107" s="161"/>
      <c r="AM107" s="317">
        <f>IF(AK107=0,0,CB117)</f>
        <v>62</v>
      </c>
      <c r="AN107" s="315">
        <f>AK107*AM107</f>
        <v>34.720000000000006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0.56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5.6</v>
      </c>
      <c r="AL111" s="161"/>
      <c r="AM111" s="317">
        <f>IF(AK111=0,0,CD117)</f>
        <v>21.7</v>
      </c>
      <c r="AN111" s="315">
        <f>AK111*AM111</f>
        <v>121.51999999999998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8.4</v>
      </c>
      <c r="AL115" s="161"/>
      <c r="AM115" s="317">
        <f>IF(AK115=0,0,CF117)</f>
        <v>16.8</v>
      </c>
      <c r="AN115" s="315">
        <f>AK115*AM115</f>
        <v>141.12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8.4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216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0.216</v>
      </c>
      <c r="AJ119" s="173"/>
      <c r="AK119" s="160">
        <f>SUM(G120:AG120)</f>
        <v>6.048</v>
      </c>
      <c r="AL119" s="161"/>
      <c r="AM119" s="317">
        <v>34.8</v>
      </c>
      <c r="AN119" s="315">
        <f>AK119*AM119</f>
        <v>210.47039999999998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6.048</v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2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0.002</v>
      </c>
      <c r="AJ123" s="173"/>
      <c r="AK123" s="160">
        <f>SUM(G124:AG124)</f>
        <v>0.056</v>
      </c>
      <c r="AL123" s="161"/>
      <c r="AM123" s="317">
        <v>58</v>
      </c>
      <c r="AN123" s="315">
        <f>AK123*AM123</f>
        <v>3.248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3">
        <f t="shared" si="146"/>
      </c>
      <c r="O124" s="48">
        <f aca="true" t="shared" si="147" ref="O124:V124">IF(O123=0,"",обідл*O123/1000)</f>
        <v>0.056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0.326</v>
      </c>
      <c r="AJ125" s="173"/>
      <c r="AK125" s="160">
        <f>SUM(G126:AG126)</f>
        <v>9.128</v>
      </c>
      <c r="AL125" s="161"/>
      <c r="AM125" s="317">
        <f>IF(AK125=0,0,CG117)</f>
        <v>13.1</v>
      </c>
      <c r="AN125" s="315">
        <f>AK125*AM125</f>
        <v>119.57679999999999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3">
        <f t="shared" si="149"/>
      </c>
      <c r="O126" s="50">
        <f aca="true" t="shared" si="150" ref="O126:V126">IF(O125=0,"",обідл*O125/1000)</f>
        <v>2.408</v>
      </c>
      <c r="P126" s="45">
        <f t="shared" si="150"/>
        <v>6.72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112.5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0.1525</v>
      </c>
      <c r="AJ127" s="173"/>
      <c r="AK127" s="160">
        <f>SUM(G128:AG128)</f>
        <v>4.27</v>
      </c>
      <c r="AL127" s="161"/>
      <c r="AM127" s="317">
        <f>IF(AK127=0,0,CH117)</f>
        <v>4.25</v>
      </c>
      <c r="AN127" s="315">
        <f>AK127*AM127</f>
        <v>18.147499999999997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3">
        <f t="shared" si="152"/>
      </c>
      <c r="O128" s="48">
        <f aca="true" t="shared" si="153" ref="O128:V128">IF(O127=0,"",обідл*O127/1000)</f>
        <v>1.12</v>
      </c>
      <c r="P128" s="46">
        <f t="shared" si="153"/>
      </c>
      <c r="Q128" s="47">
        <f t="shared" si="153"/>
      </c>
      <c r="R128" s="46">
        <f t="shared" si="153"/>
        <v>3.15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0.040999999999999995</v>
      </c>
      <c r="AJ129" s="173"/>
      <c r="AK129" s="160">
        <f>SUM(G130:AG130)</f>
        <v>1.148</v>
      </c>
      <c r="AL129" s="161"/>
      <c r="AM129" s="317">
        <f>IF(AK129=0,0,CI117)</f>
        <v>5.9</v>
      </c>
      <c r="AN129" s="315">
        <f>AK129*AM129</f>
        <v>6.7732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3">
        <f t="shared" si="155"/>
      </c>
      <c r="O130" s="50">
        <f aca="true" t="shared" si="156" ref="O130:V130">IF(O129=0,"",обідл*O129/1000)</f>
        <v>0.392</v>
      </c>
      <c r="P130" s="45">
        <f t="shared" si="156"/>
      </c>
      <c r="Q130" s="49">
        <f t="shared" si="156"/>
        <v>0.336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0.42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0.054</v>
      </c>
      <c r="AJ131" s="173"/>
      <c r="AK131" s="160">
        <f>SUM(G132:AG132)</f>
        <v>1.512</v>
      </c>
      <c r="AL131" s="161"/>
      <c r="AM131" s="317">
        <f>IF(AK131=0,0,CJ117)</f>
        <v>7.8</v>
      </c>
      <c r="AN131" s="315">
        <f>AK131*AM131</f>
        <v>11.7936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3">
        <f t="shared" si="158"/>
      </c>
      <c r="O132" s="48">
        <f aca="true" t="shared" si="159" ref="O132:V132">IF(O131=0,"",обідл*O131/1000)</f>
        <v>0.56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0.952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</v>
      </c>
      <c r="AJ137" s="173"/>
      <c r="AK137" s="160">
        <f>SUM(G138:AG138)</f>
        <v>1.68</v>
      </c>
      <c r="AL137" s="161"/>
      <c r="AM137" s="317">
        <f>IF(AK137=0,0,CO117)</f>
        <v>6.8</v>
      </c>
      <c r="AN137" s="315">
        <f>AK137*AM137</f>
        <v>11.424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3">
        <f t="shared" si="167"/>
      </c>
      <c r="O138" s="50">
        <f aca="true" t="shared" si="168" ref="O138:V138">IF(O137=0,"",обідл*O137/1000)</f>
        <v>1.68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0.004</v>
      </c>
      <c r="AJ141" s="173"/>
      <c r="AK141" s="160">
        <f>SUM(G142:AG142)</f>
        <v>0.112</v>
      </c>
      <c r="AL141" s="161"/>
      <c r="AM141" s="317">
        <f>IF(AK141=0,0,CM117)</f>
        <v>52.8</v>
      </c>
      <c r="AN141" s="315">
        <f>AK141*AM141</f>
        <v>5.9136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3">
        <f t="shared" si="173"/>
      </c>
      <c r="O142" s="50">
        <f aca="true" t="shared" si="174" ref="O142:V142">IF(O141=0,"",обідл*O141/1000)</f>
        <v>0.056</v>
      </c>
      <c r="P142" s="45">
        <f t="shared" si="174"/>
      </c>
      <c r="Q142" s="49">
        <f t="shared" si="174"/>
        <v>0.028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0.09999999999999999</v>
      </c>
      <c r="AJ143" s="173"/>
      <c r="AK143" s="160">
        <f>SUM(G144:AG144)</f>
        <v>2.8</v>
      </c>
      <c r="AL143" s="161"/>
      <c r="AM143" s="317">
        <f>IF(AK143=0,0,DF117)</f>
        <v>26.5</v>
      </c>
      <c r="AN143" s="315">
        <f>AK143*AM143</f>
        <v>74.19999999999999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2.8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</v>
      </c>
      <c r="AJ147" s="173"/>
      <c r="AK147" s="160">
        <f>SUM(G148:AG148)</f>
        <v>12.599999999999998</v>
      </c>
      <c r="AL147" s="161"/>
      <c r="AM147" s="317">
        <f>IF(AK147=0,0,CQ117)</f>
        <v>13.8</v>
      </c>
      <c r="AN147" s="315">
        <f>AK147*AM147</f>
        <v>173.87999999999997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/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4.2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1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0.001</v>
      </c>
      <c r="AJ151" s="233"/>
      <c r="AK151" s="234">
        <f>SUM(G152:AG152)</f>
        <v>0.028</v>
      </c>
      <c r="AL151" s="235"/>
      <c r="AM151" s="317">
        <f>IF(AK151=0,0,CS117)</f>
        <v>142.85</v>
      </c>
      <c r="AN151" s="315">
        <f>AK151*AM151</f>
        <v>3.9998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  <v>0.028</v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/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0.056</v>
      </c>
      <c r="AL157" s="161"/>
      <c r="AM157" s="317">
        <f>IF(AK157=0,0,CV117)</f>
        <v>150</v>
      </c>
      <c r="AN157" s="315">
        <f>AK157*AM157</f>
        <v>8.4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/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0.28</v>
      </c>
      <c r="AL163" s="161"/>
      <c r="AM163" s="317">
        <f>IF(AK163=0,0,CY117)</f>
        <v>10.24</v>
      </c>
      <c r="AN163" s="315">
        <f>AK163*AM163</f>
        <v>2.8672000000000004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0.028</v>
      </c>
      <c r="AL165" s="161"/>
      <c r="AM165" s="317">
        <f>IF(AK165=0,0,CZ117)</f>
        <v>190</v>
      </c>
      <c r="AN165" s="315">
        <f>AK165*AM165</f>
        <v>5.32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2080.564500000001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2021-02-19T06:41:12Z</cp:lastPrinted>
  <dcterms:created xsi:type="dcterms:W3CDTF">1996-10-08T23:32:33Z</dcterms:created>
  <dcterms:modified xsi:type="dcterms:W3CDTF">2021-02-22T06:11:33Z</dcterms:modified>
  <cp:category/>
  <cp:version/>
  <cp:contentType/>
  <cp:contentStatus/>
</cp:coreProperties>
</file>